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255" windowHeight="5670" activeTab="0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'BS'!$A$1:$F$52</definedName>
    <definedName name="_xlnm.Print_Area" localSheetId="3">'CF'!$A$1:$H$62</definedName>
  </definedNames>
  <calcPr fullCalcOnLoad="1"/>
</workbook>
</file>

<file path=xl/sharedStrings.xml><?xml version="1.0" encoding="utf-8"?>
<sst xmlns="http://schemas.openxmlformats.org/spreadsheetml/2006/main" count="171" uniqueCount="129">
  <si>
    <t>(Incorporated in Malaysia)</t>
  </si>
  <si>
    <t>CONDENSED CONSOLIDATED CASH FLOW STATEMENTS</t>
  </si>
  <si>
    <t>CURRENT</t>
  </si>
  <si>
    <t>QUARTER</t>
  </si>
  <si>
    <t>RM' 000</t>
  </si>
  <si>
    <t>Adjustments for non cash flow:</t>
  </si>
  <si>
    <t>Non-cash items</t>
  </si>
  <si>
    <t>depreciaitom</t>
  </si>
  <si>
    <t>profit from disposal</t>
  </si>
  <si>
    <t>Retirement benefits paid</t>
  </si>
  <si>
    <t>doubtful debts</t>
  </si>
  <si>
    <t>diminution</t>
  </si>
  <si>
    <t>Changes in working capital</t>
  </si>
  <si>
    <t>Net change in current assets</t>
  </si>
  <si>
    <t>Net change in current liabilities</t>
  </si>
  <si>
    <t>Investing Activities</t>
  </si>
  <si>
    <t>Net cash flows from investing activities</t>
  </si>
  <si>
    <t>Financing Activity</t>
  </si>
  <si>
    <t xml:space="preserve">Cash &amp; cash equivalents: </t>
  </si>
  <si>
    <t>- at start of period</t>
  </si>
  <si>
    <t>- at end of period</t>
  </si>
  <si>
    <t>CONDENSED CONSOLIDATED STATEMENT OF CHANGES IN EQUITY</t>
  </si>
  <si>
    <t xml:space="preserve">Share </t>
  </si>
  <si>
    <t xml:space="preserve">Retained </t>
  </si>
  <si>
    <t>Total</t>
  </si>
  <si>
    <t>RM '000</t>
  </si>
  <si>
    <t>CONDENSED CONSOLIDATED BALANCE SHEET</t>
  </si>
  <si>
    <t>Property, plant and equipment</t>
  </si>
  <si>
    <t>Intangible assets</t>
  </si>
  <si>
    <t>Current assets</t>
  </si>
  <si>
    <t xml:space="preserve">         </t>
  </si>
  <si>
    <t>Inventories</t>
  </si>
  <si>
    <t>Cash and cash equivalents</t>
  </si>
  <si>
    <t>Current liabilities</t>
  </si>
  <si>
    <t xml:space="preserve">Net current assets </t>
  </si>
  <si>
    <t>Share capital</t>
  </si>
  <si>
    <t>Reserves</t>
  </si>
  <si>
    <t>Shareholders' funds</t>
  </si>
  <si>
    <t>Minority interests</t>
  </si>
  <si>
    <t>Deferred taxation</t>
  </si>
  <si>
    <t xml:space="preserve"> </t>
  </si>
  <si>
    <t>CONDENSED CONSOLIDATED INCOME STATEMENT</t>
  </si>
  <si>
    <t xml:space="preserve">           INDIVIDUAL QUARTER</t>
  </si>
  <si>
    <t xml:space="preserve">        CUMULATIVE QUARTER</t>
  </si>
  <si>
    <t>PRECEDING YEAR</t>
  </si>
  <si>
    <t>YEAR</t>
  </si>
  <si>
    <t>CORRESPONDING</t>
  </si>
  <si>
    <t>TO DATE</t>
  </si>
  <si>
    <t>PERIOD</t>
  </si>
  <si>
    <t>Revenue</t>
  </si>
  <si>
    <t>Operating Expenses</t>
  </si>
  <si>
    <t>Other operating income</t>
  </si>
  <si>
    <t>- basic</t>
  </si>
  <si>
    <t>- diluted</t>
  </si>
  <si>
    <t>GOLSTA SYNERGY BERHAD</t>
  </si>
  <si>
    <t>Company no: 484964-H</t>
  </si>
  <si>
    <t xml:space="preserve">N/A </t>
  </si>
  <si>
    <t>Finance cost</t>
  </si>
  <si>
    <t>Taxation</t>
  </si>
  <si>
    <t>Net profit/(loss) for the period</t>
  </si>
  <si>
    <t>Profit/(Loss) before tax</t>
  </si>
  <si>
    <t>AUDITED</t>
  </si>
  <si>
    <t>UNAUDITED</t>
  </si>
  <si>
    <t>Short term borrowings</t>
  </si>
  <si>
    <t>Foreign</t>
  </si>
  <si>
    <t>Non-operating items (which are investing/financing)</t>
  </si>
  <si>
    <t>Net profit/(loss) before tax</t>
  </si>
  <si>
    <t>Operating profit/(loss) before  working capital changes</t>
  </si>
  <si>
    <t>Net cash from/(used in) operations</t>
  </si>
  <si>
    <t>Interest paid</t>
  </si>
  <si>
    <t>Net cash flows from/(used in) operating activities</t>
  </si>
  <si>
    <t xml:space="preserve">  Equity investments</t>
  </si>
  <si>
    <t>Net change in cash &amp; cash equivalents</t>
  </si>
  <si>
    <t>Cash and cash equivalents comprise:-</t>
  </si>
  <si>
    <t xml:space="preserve">  Cash on hand and at bank</t>
  </si>
  <si>
    <t xml:space="preserve">  Short term borrowings</t>
  </si>
  <si>
    <t>Profit/(Loss) from operations</t>
  </si>
  <si>
    <t>Profit/(Loss) after tax</t>
  </si>
  <si>
    <t>Minority interst</t>
  </si>
  <si>
    <t>Share</t>
  </si>
  <si>
    <t>Premium</t>
  </si>
  <si>
    <t>Revaluation</t>
  </si>
  <si>
    <t>Capital</t>
  </si>
  <si>
    <t>Reserve</t>
  </si>
  <si>
    <t>Profit</t>
  </si>
  <si>
    <t>RM'000</t>
  </si>
  <si>
    <t>Exchange</t>
  </si>
  <si>
    <t xml:space="preserve">  Bank overdrafts</t>
  </si>
  <si>
    <t>Effects of exchange rate changes</t>
  </si>
  <si>
    <t>Net cash flows from/(used in) financing activities</t>
  </si>
  <si>
    <t>Earnings/(loss) per share (sen)</t>
  </si>
  <si>
    <t>As at 1 January 2004</t>
  </si>
  <si>
    <t>Tax recovered</t>
  </si>
  <si>
    <t>Trade receivables</t>
  </si>
  <si>
    <t>Other receivables</t>
  </si>
  <si>
    <t>Tax recoverable</t>
  </si>
  <si>
    <t>Trade payables</t>
  </si>
  <si>
    <t>Other payables</t>
  </si>
  <si>
    <t>Hire purchase payables</t>
  </si>
  <si>
    <t>Tax paid</t>
  </si>
  <si>
    <t xml:space="preserve">  Interest received</t>
  </si>
  <si>
    <t xml:space="preserve">  Proceeds from disposal of property, plant and equipment</t>
  </si>
  <si>
    <t xml:space="preserve">  Purchase of property, plant and equipment</t>
  </si>
  <si>
    <t xml:space="preserve">  Proceeds from disposal of property held for sale</t>
  </si>
  <si>
    <t xml:space="preserve">  Repayment of hire purchase payables</t>
  </si>
  <si>
    <t>AS AT</t>
  </si>
  <si>
    <t>QUARTER ENDED</t>
  </si>
  <si>
    <t>AS AT PRECEDING</t>
  </si>
  <si>
    <t>FINANCIAL</t>
  </si>
  <si>
    <t>YEAR ENDED</t>
  </si>
  <si>
    <t>AS AT END</t>
  </si>
  <si>
    <t>Movement during  the period</t>
  </si>
  <si>
    <t>31/12/2004</t>
  </si>
  <si>
    <t>As at 1 January 2005</t>
  </si>
  <si>
    <t>(The condensed consolidated statement of changes in equity should be read in conjunction with the annual financial report for the year ended 31 December 2004.)</t>
  </si>
  <si>
    <t xml:space="preserve">  Purchase of other investment</t>
  </si>
  <si>
    <t>(The Condensed Consolidated Cash Flow Statements should be read in conjunction with the Annual Financial Report for the year ended 31 December 2004.)</t>
  </si>
  <si>
    <t>(The Condensed Consolidated Balance Sheets should be read in conjunction with the Annual Financial Report for the year ended 31 December 2004.)</t>
  </si>
  <si>
    <t>(The Condensed Consolidated Income Statements should be read in conjunction with the Annual Financial Report for the year ended 31 December 2004.)</t>
  </si>
  <si>
    <t>net tangible assets per share (RM)</t>
  </si>
  <si>
    <t>As at 31 December 2004</t>
  </si>
  <si>
    <t>FOR THE FINANCIAL PERIOD ENDED 31 DECEMBER 2005</t>
  </si>
  <si>
    <t>31/12/2005</t>
  </si>
  <si>
    <t>As at 31 December 2005</t>
  </si>
  <si>
    <t>AS AT 31 DECEMBER 2005</t>
  </si>
  <si>
    <t>Realisation of revaluation surplus</t>
  </si>
  <si>
    <t>Transfer to deferred tax</t>
  </si>
  <si>
    <t>Net profit for the year</t>
  </si>
  <si>
    <t>Revaluation surplus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</si>
</sst>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</numFmts>
  <fonts count="9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1" fontId="2" fillId="0" borderId="0" xfId="15" applyNumberFormat="1" applyFont="1" applyFill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0" xfId="15" applyNumberFormat="1" applyFont="1" applyAlignment="1">
      <alignment/>
    </xf>
    <xf numFmtId="0" fontId="2" fillId="0" borderId="0" xfId="0" applyFont="1" applyAlignment="1" quotePrefix="1">
      <alignment horizontal="left" indent="1"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41" fontId="2" fillId="0" borderId="1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41" fontId="2" fillId="0" borderId="0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/>
    </xf>
    <xf numFmtId="0" fontId="0" fillId="0" borderId="4" xfId="0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4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 quotePrefix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15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3" xfId="15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 indent="1"/>
    </xf>
    <xf numFmtId="0" fontId="0" fillId="0" borderId="0" xfId="0" applyFont="1" applyFill="1" applyAlignment="1" quotePrefix="1">
      <alignment horizontal="left" indent="1"/>
    </xf>
    <xf numFmtId="41" fontId="0" fillId="0" borderId="2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41" fontId="0" fillId="0" borderId="0" xfId="15" applyNumberFormat="1" applyFont="1" applyFill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37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%20Dept1\Group\Consol\Consol%202005\3rd%20Qtr\Financial%20to%203rd%20Qtr%202005%20IFR(our%20cop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"/>
      <sheetName val="BS"/>
      <sheetName val="Equity"/>
      <sheetName val="CF"/>
    </sheetNames>
    <sheetDataSet>
      <sheetData sheetId="1">
        <row r="18">
          <cell r="E18">
            <v>14577</v>
          </cell>
        </row>
        <row r="19">
          <cell r="E19">
            <v>-13337</v>
          </cell>
        </row>
        <row r="20">
          <cell r="E20">
            <v>119</v>
          </cell>
        </row>
        <row r="22">
          <cell r="E22">
            <v>-412</v>
          </cell>
        </row>
        <row r="24">
          <cell r="E24">
            <v>-40</v>
          </cell>
        </row>
        <row r="26">
          <cell r="E26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4.25390625" style="4" customWidth="1"/>
    <col min="2" max="2" width="26.25390625" style="4" customWidth="1"/>
    <col min="3" max="6" width="15.75390625" style="4" customWidth="1"/>
    <col min="7" max="16384" width="9.00390625" style="4" customWidth="1"/>
  </cols>
  <sheetData>
    <row r="1" spans="1:6" ht="15.75">
      <c r="A1" s="69" t="s">
        <v>54</v>
      </c>
      <c r="B1" s="69"/>
      <c r="C1" s="69"/>
      <c r="D1" s="69"/>
      <c r="E1" s="69"/>
      <c r="F1" s="69"/>
    </row>
    <row r="2" spans="1:6" ht="12.75">
      <c r="A2" s="74" t="s">
        <v>55</v>
      </c>
      <c r="B2" s="74"/>
      <c r="C2" s="74"/>
      <c r="D2" s="74"/>
      <c r="E2" s="74"/>
      <c r="F2" s="74"/>
    </row>
    <row r="3" spans="1:6" ht="12.75">
      <c r="A3" s="75" t="s">
        <v>0</v>
      </c>
      <c r="B3" s="75"/>
      <c r="C3" s="75"/>
      <c r="D3" s="75"/>
      <c r="E3" s="75"/>
      <c r="F3" s="75"/>
    </row>
    <row r="7" spans="1:6" ht="12.75">
      <c r="A7" s="74" t="s">
        <v>41</v>
      </c>
      <c r="B7" s="74"/>
      <c r="C7" s="74"/>
      <c r="D7" s="74"/>
      <c r="E7" s="74"/>
      <c r="F7" s="74"/>
    </row>
    <row r="8" spans="1:6" ht="12.75">
      <c r="A8" s="76" t="s">
        <v>121</v>
      </c>
      <c r="B8" s="76"/>
      <c r="C8" s="76"/>
      <c r="D8" s="76"/>
      <c r="E8" s="76"/>
      <c r="F8" s="76"/>
    </row>
    <row r="9" ht="12.75">
      <c r="C9" s="11"/>
    </row>
    <row r="10" spans="3:6" ht="12.75">
      <c r="C10" s="74" t="s">
        <v>42</v>
      </c>
      <c r="D10" s="74"/>
      <c r="E10" s="74" t="s">
        <v>43</v>
      </c>
      <c r="F10" s="74"/>
    </row>
    <row r="11" spans="3:6" ht="12.75">
      <c r="C11" s="2" t="s">
        <v>2</v>
      </c>
      <c r="D11" s="1" t="s">
        <v>44</v>
      </c>
      <c r="E11" s="1" t="s">
        <v>2</v>
      </c>
      <c r="F11" s="1" t="s">
        <v>44</v>
      </c>
    </row>
    <row r="12" spans="3:6" ht="12.75">
      <c r="C12" s="2" t="s">
        <v>45</v>
      </c>
      <c r="D12" s="1" t="s">
        <v>46</v>
      </c>
      <c r="E12" s="1" t="s">
        <v>45</v>
      </c>
      <c r="F12" s="1" t="s">
        <v>46</v>
      </c>
    </row>
    <row r="13" spans="3:6" ht="12.75">
      <c r="C13" s="2" t="s">
        <v>3</v>
      </c>
      <c r="D13" s="1" t="s">
        <v>3</v>
      </c>
      <c r="E13" s="1" t="s">
        <v>47</v>
      </c>
      <c r="F13" s="1" t="s">
        <v>48</v>
      </c>
    </row>
    <row r="14" spans="3:6" ht="12.75">
      <c r="C14" s="16" t="s">
        <v>122</v>
      </c>
      <c r="D14" s="16" t="s">
        <v>112</v>
      </c>
      <c r="E14" s="16" t="s">
        <v>122</v>
      </c>
      <c r="F14" s="16" t="s">
        <v>112</v>
      </c>
    </row>
    <row r="15" spans="3:6" ht="12.75">
      <c r="C15" s="2" t="s">
        <v>25</v>
      </c>
      <c r="D15" s="1" t="s">
        <v>25</v>
      </c>
      <c r="E15" s="1" t="s">
        <v>25</v>
      </c>
      <c r="F15" s="1" t="s">
        <v>25</v>
      </c>
    </row>
    <row r="16" spans="4:6" ht="12.75">
      <c r="D16" s="3"/>
      <c r="E16" s="3"/>
      <c r="F16" s="3"/>
    </row>
    <row r="17" spans="4:6" ht="12.75">
      <c r="D17" s="3"/>
      <c r="E17" s="3"/>
      <c r="F17" s="3"/>
    </row>
    <row r="18" spans="2:6" ht="12.75">
      <c r="B18" s="4" t="s">
        <v>49</v>
      </c>
      <c r="C18" s="7">
        <v>5169</v>
      </c>
      <c r="D18" s="7">
        <v>3998</v>
      </c>
      <c r="E18" s="5">
        <f>C18+'[1]PL'!$E$18</f>
        <v>19746</v>
      </c>
      <c r="F18" s="5">
        <v>15871</v>
      </c>
    </row>
    <row r="19" spans="2:6" ht="12.75">
      <c r="B19" s="4" t="s">
        <v>50</v>
      </c>
      <c r="C19" s="10">
        <v>-5852</v>
      </c>
      <c r="D19" s="10">
        <v>-4254</v>
      </c>
      <c r="E19" s="5">
        <f>C19+'[1]PL'!$E$19</f>
        <v>-19189</v>
      </c>
      <c r="F19" s="17">
        <v>-17303</v>
      </c>
    </row>
    <row r="20" spans="2:6" ht="12.75">
      <c r="B20" s="4" t="s">
        <v>51</v>
      </c>
      <c r="C20" s="13">
        <v>14</v>
      </c>
      <c r="D20" s="13">
        <v>127</v>
      </c>
      <c r="E20" s="6">
        <f>C20+'[1]PL'!$E$20</f>
        <v>133</v>
      </c>
      <c r="F20" s="6">
        <v>403</v>
      </c>
    </row>
    <row r="21" spans="2:6" ht="12.75">
      <c r="B21" s="4" t="s">
        <v>76</v>
      </c>
      <c r="C21" s="7">
        <f>SUM(C18:C20)</f>
        <v>-669</v>
      </c>
      <c r="D21" s="7">
        <f>SUM(D18:D20)</f>
        <v>-129</v>
      </c>
      <c r="E21" s="5">
        <f>E18+E19+E20</f>
        <v>690</v>
      </c>
      <c r="F21" s="5">
        <f>F18+F19+F20</f>
        <v>-1029</v>
      </c>
    </row>
    <row r="22" spans="2:6" ht="12.75">
      <c r="B22" s="4" t="s">
        <v>57</v>
      </c>
      <c r="C22" s="13">
        <v>-131</v>
      </c>
      <c r="D22" s="13">
        <v>-140</v>
      </c>
      <c r="E22" s="6">
        <f>C22+'[1]PL'!$E$22</f>
        <v>-543</v>
      </c>
      <c r="F22" s="6">
        <v>-498</v>
      </c>
    </row>
    <row r="23" spans="2:6" ht="12.75">
      <c r="B23" s="4" t="s">
        <v>60</v>
      </c>
      <c r="C23" s="7">
        <f>C21+C22</f>
        <v>-800</v>
      </c>
      <c r="D23" s="7">
        <f>D21+D22</f>
        <v>-269</v>
      </c>
      <c r="E23" s="5">
        <f>E21+E22</f>
        <v>147</v>
      </c>
      <c r="F23" s="5">
        <f>F21+F22</f>
        <v>-1527</v>
      </c>
    </row>
    <row r="24" spans="2:6" ht="12.75">
      <c r="B24" s="4" t="s">
        <v>58</v>
      </c>
      <c r="C24" s="13">
        <v>66</v>
      </c>
      <c r="D24" s="13">
        <v>215</v>
      </c>
      <c r="E24" s="6">
        <f>C24+'[1]PL'!$E$24</f>
        <v>26</v>
      </c>
      <c r="F24" s="6">
        <v>204</v>
      </c>
    </row>
    <row r="25" spans="2:6" ht="12.75">
      <c r="B25" s="4" t="s">
        <v>77</v>
      </c>
      <c r="C25" s="7">
        <f>C23+C24</f>
        <v>-734</v>
      </c>
      <c r="D25" s="7">
        <f>D23+D24</f>
        <v>-54</v>
      </c>
      <c r="E25" s="5">
        <f>E23+E24</f>
        <v>173</v>
      </c>
      <c r="F25" s="5">
        <f>F23+F24</f>
        <v>-1323</v>
      </c>
    </row>
    <row r="26" spans="2:6" ht="12.75">
      <c r="B26" s="4" t="s">
        <v>78</v>
      </c>
      <c r="C26" s="7">
        <v>9</v>
      </c>
      <c r="D26" s="7">
        <v>7</v>
      </c>
      <c r="E26" s="5">
        <f>C26+'[1]PL'!$E$26</f>
        <v>26</v>
      </c>
      <c r="F26" s="5">
        <v>15</v>
      </c>
    </row>
    <row r="27" spans="2:6" ht="13.5" thickBot="1">
      <c r="B27" s="4" t="s">
        <v>59</v>
      </c>
      <c r="C27" s="9">
        <f>SUM(C25:C26)</f>
        <v>-725</v>
      </c>
      <c r="D27" s="9">
        <f>SUM(D25:D26)</f>
        <v>-47</v>
      </c>
      <c r="E27" s="9">
        <f>SUM(E25:E26)</f>
        <v>199</v>
      </c>
      <c r="F27" s="9">
        <f>SUM(F25:F26)</f>
        <v>-1308</v>
      </c>
    </row>
    <row r="28" spans="5:6" ht="13.5" thickTop="1">
      <c r="E28" s="3"/>
      <c r="F28" s="3"/>
    </row>
    <row r="30" ht="12.75">
      <c r="B30" s="4" t="s">
        <v>90</v>
      </c>
    </row>
    <row r="31" spans="2:6" ht="12.75">
      <c r="B31" s="8" t="s">
        <v>52</v>
      </c>
      <c r="C31" s="12">
        <f>(C27/42000)*100</f>
        <v>-1.7261904761904763</v>
      </c>
      <c r="D31" s="12">
        <f>(D27/42000)*100</f>
        <v>-0.11190476190476191</v>
      </c>
      <c r="E31" s="12">
        <f>(E27/42000)*100</f>
        <v>0.47380952380952385</v>
      </c>
      <c r="F31" s="12">
        <f>(F27/42000)*100</f>
        <v>-3.1142857142857143</v>
      </c>
    </row>
    <row r="32" spans="2:6" ht="12.75">
      <c r="B32" s="8" t="s">
        <v>53</v>
      </c>
      <c r="C32" s="15" t="s">
        <v>56</v>
      </c>
      <c r="D32" s="15" t="s">
        <v>56</v>
      </c>
      <c r="E32" s="15" t="s">
        <v>56</v>
      </c>
      <c r="F32" s="15" t="s">
        <v>56</v>
      </c>
    </row>
    <row r="35" spans="2:6" ht="12.75">
      <c r="B35" s="8"/>
      <c r="C35" s="14"/>
      <c r="D35" s="14"/>
      <c r="E35" s="14"/>
      <c r="F35" s="14"/>
    </row>
    <row r="36" spans="2:6" ht="12.75">
      <c r="B36" s="8"/>
      <c r="C36" s="14"/>
      <c r="D36" s="14"/>
      <c r="E36" s="14"/>
      <c r="F36" s="14"/>
    </row>
    <row r="38" spans="1:6" ht="26.25" customHeight="1">
      <c r="A38" s="73" t="s">
        <v>118</v>
      </c>
      <c r="B38" s="73"/>
      <c r="C38" s="73"/>
      <c r="D38" s="73"/>
      <c r="E38" s="73"/>
      <c r="F38" s="73"/>
    </row>
  </sheetData>
  <mergeCells count="8">
    <mergeCell ref="A38:F38"/>
    <mergeCell ref="C10:D10"/>
    <mergeCell ref="E10:F10"/>
    <mergeCell ref="A1:F1"/>
    <mergeCell ref="A2:F2"/>
    <mergeCell ref="A3:F3"/>
    <mergeCell ref="A7:F7"/>
    <mergeCell ref="A8:F8"/>
  </mergeCells>
  <printOptions/>
  <pageMargins left="0.75" right="0.75" top="0.65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A1" sqref="A1:F1"/>
    </sheetView>
  </sheetViews>
  <sheetFormatPr defaultColWidth="9.00390625" defaultRowHeight="15.75"/>
  <cols>
    <col min="1" max="1" width="3.875" style="22" customWidth="1"/>
    <col min="2" max="2" width="5.75390625" style="22" customWidth="1"/>
    <col min="3" max="3" width="32.125" style="22" customWidth="1"/>
    <col min="4" max="4" width="18.375" style="22" bestFit="1" customWidth="1"/>
    <col min="5" max="5" width="2.375" style="22" customWidth="1"/>
    <col min="6" max="6" width="19.00390625" style="22" bestFit="1" customWidth="1"/>
    <col min="7" max="16384" width="9.00390625" style="22" customWidth="1"/>
  </cols>
  <sheetData>
    <row r="1" spans="1:6" ht="19.5">
      <c r="A1" s="71" t="s">
        <v>54</v>
      </c>
      <c r="B1" s="71"/>
      <c r="C1" s="71"/>
      <c r="D1" s="71"/>
      <c r="E1" s="71"/>
      <c r="F1" s="71"/>
    </row>
    <row r="2" spans="1:6" ht="15.75">
      <c r="A2" s="69" t="s">
        <v>55</v>
      </c>
      <c r="B2" s="69"/>
      <c r="C2" s="69"/>
      <c r="D2" s="69"/>
      <c r="E2" s="69"/>
      <c r="F2" s="69"/>
    </row>
    <row r="3" spans="1:6" ht="15.75">
      <c r="A3" s="72" t="s">
        <v>0</v>
      </c>
      <c r="B3" s="72"/>
      <c r="C3" s="72"/>
      <c r="D3" s="72"/>
      <c r="E3" s="72"/>
      <c r="F3" s="72"/>
    </row>
    <row r="4" spans="1:6" ht="15.75">
      <c r="A4" s="23"/>
      <c r="B4" s="23"/>
      <c r="C4" s="23"/>
      <c r="D4" s="23"/>
      <c r="E4" s="23"/>
      <c r="F4" s="23"/>
    </row>
    <row r="6" spans="1:6" ht="15.75">
      <c r="A6" s="69" t="s">
        <v>26</v>
      </c>
      <c r="B6" s="69"/>
      <c r="C6" s="69"/>
      <c r="D6" s="69"/>
      <c r="E6" s="69"/>
      <c r="F6" s="69"/>
    </row>
    <row r="7" spans="1:6" ht="15.75">
      <c r="A7" s="69" t="s">
        <v>124</v>
      </c>
      <c r="B7" s="69"/>
      <c r="C7" s="69"/>
      <c r="D7" s="69"/>
      <c r="E7" s="69"/>
      <c r="F7" s="69"/>
    </row>
    <row r="8" spans="1:6" ht="15.75">
      <c r="A8" s="18"/>
      <c r="B8" s="18"/>
      <c r="C8" s="18"/>
      <c r="D8" s="18"/>
      <c r="E8" s="18"/>
      <c r="F8" s="18"/>
    </row>
    <row r="9" spans="4:6" ht="15.75">
      <c r="D9" s="24" t="s">
        <v>62</v>
      </c>
      <c r="E9" s="25"/>
      <c r="F9" s="24" t="s">
        <v>61</v>
      </c>
    </row>
    <row r="10" spans="4:6" ht="15.75">
      <c r="D10" s="19" t="s">
        <v>105</v>
      </c>
      <c r="E10" s="25"/>
      <c r="F10" s="19" t="s">
        <v>107</v>
      </c>
    </row>
    <row r="11" spans="4:6" ht="15.75">
      <c r="D11" s="19" t="s">
        <v>2</v>
      </c>
      <c r="E11" s="25"/>
      <c r="F11" s="19" t="s">
        <v>108</v>
      </c>
    </row>
    <row r="12" spans="4:6" ht="15.75">
      <c r="D12" s="19" t="s">
        <v>106</v>
      </c>
      <c r="E12" s="25"/>
      <c r="F12" s="19" t="s">
        <v>109</v>
      </c>
    </row>
    <row r="13" spans="4:6" ht="15.75">
      <c r="D13" s="26" t="s">
        <v>122</v>
      </c>
      <c r="E13" s="27"/>
      <c r="F13" s="27" t="s">
        <v>112</v>
      </c>
    </row>
    <row r="14" spans="4:6" ht="15.75">
      <c r="D14" s="18" t="s">
        <v>4</v>
      </c>
      <c r="E14" s="18"/>
      <c r="F14" s="18" t="s">
        <v>4</v>
      </c>
    </row>
    <row r="16" spans="1:8" ht="15.75">
      <c r="A16" s="23"/>
      <c r="B16" s="22" t="s">
        <v>27</v>
      </c>
      <c r="D16" s="28">
        <v>36116</v>
      </c>
      <c r="E16" s="28"/>
      <c r="F16" s="28">
        <v>37447</v>
      </c>
      <c r="G16" s="29"/>
      <c r="H16" s="29"/>
    </row>
    <row r="17" spans="1:8" ht="15.75">
      <c r="A17" s="23"/>
      <c r="D17" s="28"/>
      <c r="E17" s="28"/>
      <c r="F17" s="28"/>
      <c r="H17" s="29"/>
    </row>
    <row r="18" spans="1:8" ht="15.75">
      <c r="A18" s="23"/>
      <c r="B18" s="22" t="s">
        <v>28</v>
      </c>
      <c r="D18" s="28">
        <v>1316</v>
      </c>
      <c r="E18" s="28"/>
      <c r="F18" s="28">
        <v>1394</v>
      </c>
      <c r="G18" s="29"/>
      <c r="H18" s="29"/>
    </row>
    <row r="19" spans="1:8" ht="15.75">
      <c r="A19" s="23"/>
      <c r="D19" s="28"/>
      <c r="E19" s="28"/>
      <c r="F19" s="28"/>
      <c r="H19" s="29"/>
    </row>
    <row r="20" spans="1:8" ht="15.75">
      <c r="A20" s="23"/>
      <c r="B20" s="22" t="s">
        <v>29</v>
      </c>
      <c r="D20" s="28"/>
      <c r="E20" s="28"/>
      <c r="F20" s="28"/>
      <c r="H20" s="29"/>
    </row>
    <row r="21" spans="1:8" ht="15.75">
      <c r="A21" s="23"/>
      <c r="B21" s="22" t="s">
        <v>30</v>
      </c>
      <c r="C21" s="22" t="s">
        <v>31</v>
      </c>
      <c r="D21" s="28">
        <v>6680</v>
      </c>
      <c r="E21" s="28"/>
      <c r="F21" s="28">
        <v>4527</v>
      </c>
      <c r="G21" s="29"/>
      <c r="H21" s="29"/>
    </row>
    <row r="22" spans="1:8" ht="15.75">
      <c r="A22" s="23"/>
      <c r="C22" s="22" t="s">
        <v>93</v>
      </c>
      <c r="D22" s="28">
        <v>11358</v>
      </c>
      <c r="E22" s="28"/>
      <c r="F22" s="28">
        <v>13821</v>
      </c>
      <c r="G22" s="29"/>
      <c r="H22" s="29"/>
    </row>
    <row r="23" spans="1:8" ht="15.75">
      <c r="A23" s="23"/>
      <c r="C23" s="22" t="s">
        <v>94</v>
      </c>
      <c r="D23" s="28">
        <v>11106</v>
      </c>
      <c r="E23" s="28"/>
      <c r="F23" s="28">
        <v>9721</v>
      </c>
      <c r="G23" s="29"/>
      <c r="H23" s="29"/>
    </row>
    <row r="24" spans="1:8" ht="15.75">
      <c r="A24" s="23"/>
      <c r="C24" s="22" t="s">
        <v>95</v>
      </c>
      <c r="D24" s="28">
        <v>1228</v>
      </c>
      <c r="E24" s="28"/>
      <c r="F24" s="28">
        <v>766</v>
      </c>
      <c r="G24" s="29"/>
      <c r="H24" s="29"/>
    </row>
    <row r="25" spans="1:8" ht="15.75">
      <c r="A25" s="23"/>
      <c r="C25" s="22" t="s">
        <v>32</v>
      </c>
      <c r="D25" s="30">
        <v>5058</v>
      </c>
      <c r="E25" s="31"/>
      <c r="F25" s="30">
        <v>3639</v>
      </c>
      <c r="G25" s="29"/>
      <c r="H25" s="29"/>
    </row>
    <row r="26" spans="1:8" ht="15.75">
      <c r="A26" s="23"/>
      <c r="D26" s="32">
        <f>SUM(D21:D25)</f>
        <v>35430</v>
      </c>
      <c r="E26" s="28"/>
      <c r="F26" s="32">
        <f>SUM(F21:F25)</f>
        <v>32474</v>
      </c>
      <c r="H26" s="29"/>
    </row>
    <row r="27" spans="1:8" ht="15.75">
      <c r="A27" s="23"/>
      <c r="B27" s="22" t="s">
        <v>33</v>
      </c>
      <c r="D27" s="28"/>
      <c r="E27" s="28"/>
      <c r="F27" s="28"/>
      <c r="H27" s="29"/>
    </row>
    <row r="28" spans="1:8" ht="15.75">
      <c r="A28" s="23"/>
      <c r="C28" s="22" t="s">
        <v>63</v>
      </c>
      <c r="D28" s="28">
        <v>10981</v>
      </c>
      <c r="E28" s="28"/>
      <c r="F28" s="28">
        <v>9377</v>
      </c>
      <c r="G28" s="29"/>
      <c r="H28" s="29"/>
    </row>
    <row r="29" spans="1:8" ht="15.75">
      <c r="A29" s="23"/>
      <c r="C29" s="22" t="s">
        <v>96</v>
      </c>
      <c r="D29" s="28">
        <v>2979</v>
      </c>
      <c r="E29" s="28"/>
      <c r="F29" s="28">
        <v>2433</v>
      </c>
      <c r="G29" s="29"/>
      <c r="H29" s="29"/>
    </row>
    <row r="30" spans="1:8" ht="15.75">
      <c r="A30" s="23"/>
      <c r="C30" s="22" t="s">
        <v>97</v>
      </c>
      <c r="D30" s="28">
        <v>650</v>
      </c>
      <c r="E30" s="28"/>
      <c r="F30" s="28">
        <v>1498</v>
      </c>
      <c r="G30" s="29"/>
      <c r="H30" s="29"/>
    </row>
    <row r="31" spans="1:8" ht="15.75">
      <c r="A31" s="23"/>
      <c r="C31" s="22" t="s">
        <v>58</v>
      </c>
      <c r="D31" s="30">
        <v>0</v>
      </c>
      <c r="E31" s="28"/>
      <c r="F31" s="30">
        <v>0</v>
      </c>
      <c r="H31" s="29"/>
    </row>
    <row r="32" spans="1:8" ht="15.75">
      <c r="A32" s="23"/>
      <c r="D32" s="33">
        <f>SUM(D28:D31)</f>
        <v>14610</v>
      </c>
      <c r="E32" s="29"/>
      <c r="F32" s="33">
        <f>SUM(F28:F31)</f>
        <v>13308</v>
      </c>
      <c r="H32" s="29"/>
    </row>
    <row r="33" spans="1:8" ht="15.75">
      <c r="A33" s="23"/>
      <c r="D33" s="28"/>
      <c r="E33" s="28"/>
      <c r="F33" s="29"/>
      <c r="H33" s="29"/>
    </row>
    <row r="34" spans="1:8" ht="15.75">
      <c r="A34" s="23"/>
      <c r="B34" s="22" t="s">
        <v>34</v>
      </c>
      <c r="D34" s="29">
        <f>D26-D32</f>
        <v>20820</v>
      </c>
      <c r="E34" s="29"/>
      <c r="F34" s="29">
        <f>F26-F32</f>
        <v>19166</v>
      </c>
      <c r="H34" s="29"/>
    </row>
    <row r="35" spans="1:8" ht="15.75">
      <c r="A35" s="23"/>
      <c r="D35" s="28"/>
      <c r="E35" s="28"/>
      <c r="F35" s="29"/>
      <c r="H35" s="29"/>
    </row>
    <row r="36" spans="1:8" ht="16.5" thickBot="1">
      <c r="A36" s="23"/>
      <c r="C36" s="22" t="s">
        <v>24</v>
      </c>
      <c r="D36" s="34">
        <f>D16+D18+D34</f>
        <v>58252</v>
      </c>
      <c r="E36" s="35"/>
      <c r="F36" s="34">
        <f>F16+F18+F34</f>
        <v>58007</v>
      </c>
      <c r="H36" s="29"/>
    </row>
    <row r="37" spans="1:8" ht="16.5" thickTop="1">
      <c r="A37" s="23"/>
      <c r="D37" s="28"/>
      <c r="E37" s="28"/>
      <c r="F37" s="35"/>
      <c r="H37" s="29"/>
    </row>
    <row r="38" spans="1:8" ht="15.75">
      <c r="A38" s="23"/>
      <c r="D38" s="28"/>
      <c r="E38" s="28"/>
      <c r="F38" s="29"/>
      <c r="H38" s="29"/>
    </row>
    <row r="39" spans="1:8" ht="15.75">
      <c r="A39" s="23"/>
      <c r="B39" s="22" t="s">
        <v>35</v>
      </c>
      <c r="D39" s="28">
        <v>42000</v>
      </c>
      <c r="E39" s="28"/>
      <c r="F39" s="28">
        <v>42000</v>
      </c>
      <c r="H39" s="29"/>
    </row>
    <row r="40" spans="1:8" ht="15.75">
      <c r="A40" s="23"/>
      <c r="B40" s="22" t="s">
        <v>36</v>
      </c>
      <c r="D40" s="30">
        <f>Equity!E18+Equity!G18+Equity!I18+Equity!K18</f>
        <v>13594</v>
      </c>
      <c r="E40" s="28"/>
      <c r="F40" s="36">
        <v>13286</v>
      </c>
      <c r="G40" s="29"/>
      <c r="H40" s="29"/>
    </row>
    <row r="41" spans="1:8" ht="15.75">
      <c r="A41" s="23"/>
      <c r="B41" s="22" t="s">
        <v>37</v>
      </c>
      <c r="D41" s="28">
        <f>SUM(D39:D40)</f>
        <v>55594</v>
      </c>
      <c r="E41" s="28"/>
      <c r="F41" s="29">
        <f>SUM(F39:F40)</f>
        <v>55286</v>
      </c>
      <c r="H41" s="29"/>
    </row>
    <row r="42" spans="1:8" ht="15.75">
      <c r="A42" s="23"/>
      <c r="D42" s="28"/>
      <c r="E42" s="28"/>
      <c r="F42" s="29"/>
      <c r="H42" s="29"/>
    </row>
    <row r="43" spans="1:8" ht="15.75">
      <c r="A43" s="23"/>
      <c r="B43" s="22" t="s">
        <v>38</v>
      </c>
      <c r="D43" s="28">
        <v>37</v>
      </c>
      <c r="E43" s="28"/>
      <c r="F43" s="29">
        <v>63</v>
      </c>
      <c r="G43" s="29"/>
      <c r="H43" s="29"/>
    </row>
    <row r="44" spans="1:8" ht="15.75">
      <c r="A44" s="23"/>
      <c r="D44" s="28"/>
      <c r="E44" s="28"/>
      <c r="F44" s="29"/>
      <c r="H44" s="29"/>
    </row>
    <row r="45" spans="1:8" ht="15.75">
      <c r="A45" s="23"/>
      <c r="B45" s="22" t="s">
        <v>98</v>
      </c>
      <c r="D45" s="28">
        <v>360</v>
      </c>
      <c r="E45" s="28"/>
      <c r="F45" s="37">
        <v>397</v>
      </c>
      <c r="G45" s="29"/>
      <c r="H45" s="29"/>
    </row>
    <row r="46" spans="1:8" ht="15.75">
      <c r="A46" s="23"/>
      <c r="D46" s="28"/>
      <c r="E46" s="28"/>
      <c r="F46" s="29"/>
      <c r="H46" s="29"/>
    </row>
    <row r="47" spans="1:8" ht="15.75">
      <c r="A47" s="23"/>
      <c r="B47" s="22" t="s">
        <v>39</v>
      </c>
      <c r="D47" s="28">
        <v>2261</v>
      </c>
      <c r="E47" s="28"/>
      <c r="F47" s="29">
        <v>2261</v>
      </c>
      <c r="G47" s="29"/>
      <c r="H47" s="29"/>
    </row>
    <row r="48" spans="4:8" ht="15.75">
      <c r="D48" s="28"/>
      <c r="E48" s="28"/>
      <c r="F48" s="29"/>
      <c r="H48" s="29"/>
    </row>
    <row r="49" spans="1:8" ht="16.5" thickBot="1">
      <c r="A49" s="23"/>
      <c r="B49" s="22" t="s">
        <v>40</v>
      </c>
      <c r="C49" s="22" t="s">
        <v>24</v>
      </c>
      <c r="D49" s="34">
        <f>SUM(D41:D47)</f>
        <v>58252</v>
      </c>
      <c r="E49" s="35"/>
      <c r="F49" s="34">
        <f>SUM(F41:F47)</f>
        <v>58007</v>
      </c>
      <c r="H49" s="29"/>
    </row>
    <row r="50" spans="1:6" ht="16.5" thickTop="1">
      <c r="A50" s="23"/>
      <c r="D50" s="28"/>
      <c r="E50" s="28"/>
      <c r="F50" s="38"/>
    </row>
    <row r="51" spans="1:6" ht="35.25" customHeight="1">
      <c r="A51" s="77" t="s">
        <v>117</v>
      </c>
      <c r="B51" s="77"/>
      <c r="C51" s="77"/>
      <c r="D51" s="77"/>
      <c r="E51" s="77"/>
      <c r="F51" s="77"/>
    </row>
    <row r="52" ht="15.75">
      <c r="E52" s="37"/>
    </row>
    <row r="53" spans="4:5" ht="15.75">
      <c r="D53" s="29"/>
      <c r="E53" s="29"/>
    </row>
    <row r="54" spans="3:6" ht="15.75">
      <c r="C54" s="39" t="s">
        <v>119</v>
      </c>
      <c r="D54" s="40">
        <f>(D41-D18)/42000</f>
        <v>1.2923333333333333</v>
      </c>
      <c r="E54" s="39"/>
      <c r="F54" s="40">
        <f>(F41-F18)/42000</f>
        <v>1.2831428571428571</v>
      </c>
    </row>
  </sheetData>
  <mergeCells count="6">
    <mergeCell ref="A51:F51"/>
    <mergeCell ref="A1:F1"/>
    <mergeCell ref="A2:F2"/>
    <mergeCell ref="A3:F3"/>
    <mergeCell ref="A6:F6"/>
    <mergeCell ref="A7:F7"/>
  </mergeCells>
  <printOptions/>
  <pageMargins left="0.75" right="0.75" top="0.65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00390625" defaultRowHeight="15.75"/>
  <cols>
    <col min="1" max="1" width="11.50390625" style="22" customWidth="1"/>
    <col min="2" max="2" width="13.875" style="22" customWidth="1"/>
    <col min="3" max="3" width="9.00390625" style="20" customWidth="1"/>
    <col min="4" max="4" width="2.125" style="20" customWidth="1"/>
    <col min="5" max="5" width="9.00390625" style="20" customWidth="1"/>
    <col min="6" max="6" width="2.125" style="20" customWidth="1"/>
    <col min="7" max="7" width="9.00390625" style="20" customWidth="1"/>
    <col min="8" max="8" width="2.125" style="20" customWidth="1"/>
    <col min="9" max="9" width="9.00390625" style="20" customWidth="1"/>
    <col min="10" max="10" width="2.125" style="20" customWidth="1"/>
    <col min="11" max="11" width="9.00390625" style="20" customWidth="1"/>
    <col min="12" max="12" width="2.125" style="20" customWidth="1"/>
    <col min="13" max="18" width="9.00390625" style="20" customWidth="1"/>
    <col min="19" max="16384" width="9.00390625" style="22" customWidth="1"/>
  </cols>
  <sheetData>
    <row r="1" spans="1:13" ht="19.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ht="15.75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>
      <c r="A7" s="79" t="s">
        <v>121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ht="15.75">
      <c r="B8" s="21"/>
    </row>
    <row r="9" spans="1:13" ht="15.75">
      <c r="A9" s="41"/>
      <c r="B9" s="41"/>
      <c r="C9" s="42"/>
      <c r="D9" s="42"/>
      <c r="E9" s="43" t="s">
        <v>79</v>
      </c>
      <c r="F9" s="42"/>
      <c r="G9" s="42"/>
      <c r="H9" s="42"/>
      <c r="I9" s="43" t="s">
        <v>64</v>
      </c>
      <c r="J9" s="42"/>
      <c r="K9" s="42"/>
      <c r="L9" s="42"/>
      <c r="M9" s="42"/>
    </row>
    <row r="10" spans="3:12" ht="15.75">
      <c r="C10" s="44" t="s">
        <v>22</v>
      </c>
      <c r="D10" s="44"/>
      <c r="E10" s="44" t="s">
        <v>80</v>
      </c>
      <c r="F10" s="44"/>
      <c r="G10" s="44" t="s">
        <v>81</v>
      </c>
      <c r="H10" s="44"/>
      <c r="I10" s="44" t="s">
        <v>86</v>
      </c>
      <c r="J10" s="44"/>
      <c r="K10" s="44" t="s">
        <v>23</v>
      </c>
      <c r="L10" s="44"/>
    </row>
    <row r="11" spans="3:13" ht="15.75">
      <c r="C11" s="44" t="s">
        <v>82</v>
      </c>
      <c r="D11" s="44"/>
      <c r="E11" s="23" t="s">
        <v>83</v>
      </c>
      <c r="F11" s="44"/>
      <c r="G11" s="44" t="s">
        <v>83</v>
      </c>
      <c r="H11" s="44"/>
      <c r="I11" s="44" t="s">
        <v>83</v>
      </c>
      <c r="J11" s="44"/>
      <c r="K11" s="44" t="s">
        <v>84</v>
      </c>
      <c r="L11" s="44"/>
      <c r="M11" s="44" t="s">
        <v>24</v>
      </c>
    </row>
    <row r="12" spans="1:13" ht="15.75">
      <c r="A12" s="45"/>
      <c r="B12" s="45"/>
      <c r="C12" s="46" t="s">
        <v>85</v>
      </c>
      <c r="D12" s="46"/>
      <c r="E12" s="46" t="s">
        <v>85</v>
      </c>
      <c r="F12" s="46"/>
      <c r="G12" s="46" t="s">
        <v>85</v>
      </c>
      <c r="H12" s="46"/>
      <c r="I12" s="46" t="s">
        <v>85</v>
      </c>
      <c r="J12" s="46"/>
      <c r="K12" s="46" t="s">
        <v>85</v>
      </c>
      <c r="L12" s="46"/>
      <c r="M12" s="46" t="s">
        <v>85</v>
      </c>
    </row>
    <row r="14" spans="1:13" ht="15.75">
      <c r="A14" s="22" t="s">
        <v>113</v>
      </c>
      <c r="C14" s="37">
        <v>42000</v>
      </c>
      <c r="D14" s="37"/>
      <c r="E14" s="37">
        <v>11175</v>
      </c>
      <c r="F14" s="37"/>
      <c r="G14" s="37">
        <v>2022</v>
      </c>
      <c r="H14" s="37"/>
      <c r="I14" s="37">
        <v>7</v>
      </c>
      <c r="J14" s="37"/>
      <c r="K14" s="37">
        <v>82</v>
      </c>
      <c r="L14" s="37"/>
      <c r="M14" s="37">
        <f>SUM(C14:L14)</f>
        <v>55286</v>
      </c>
    </row>
    <row r="15" spans="3:13" ht="15.75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22" t="s">
        <v>111</v>
      </c>
      <c r="C16" s="37">
        <v>0</v>
      </c>
      <c r="D16" s="37"/>
      <c r="E16" s="37">
        <v>0</v>
      </c>
      <c r="F16" s="37"/>
      <c r="G16" s="37">
        <v>0</v>
      </c>
      <c r="H16" s="37"/>
      <c r="I16" s="37">
        <v>109</v>
      </c>
      <c r="J16" s="37"/>
      <c r="K16" s="37">
        <f>PL!E27</f>
        <v>199</v>
      </c>
      <c r="L16" s="37"/>
      <c r="M16" s="37">
        <f>SUM(C16:K16)</f>
        <v>308</v>
      </c>
    </row>
    <row r="17" spans="3:13" ht="15.75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6.5" thickBot="1">
      <c r="A18" s="22" t="s">
        <v>123</v>
      </c>
      <c r="C18" s="47">
        <f>C14+C16</f>
        <v>42000</v>
      </c>
      <c r="D18" s="37"/>
      <c r="E18" s="47">
        <f>E14+E16</f>
        <v>11175</v>
      </c>
      <c r="F18" s="37"/>
      <c r="G18" s="47">
        <f>G14+G16</f>
        <v>2022</v>
      </c>
      <c r="H18" s="37"/>
      <c r="I18" s="47">
        <f>I14+I16</f>
        <v>116</v>
      </c>
      <c r="J18" s="37"/>
      <c r="K18" s="47">
        <f>K14+K16</f>
        <v>281</v>
      </c>
      <c r="L18" s="37"/>
      <c r="M18" s="47">
        <f>M14+M16</f>
        <v>55594</v>
      </c>
    </row>
    <row r="19" spans="3:13" ht="16.5" thickTop="1">
      <c r="C19" s="48"/>
      <c r="D19" s="37"/>
      <c r="E19" s="48"/>
      <c r="F19" s="37"/>
      <c r="G19" s="48"/>
      <c r="H19" s="37"/>
      <c r="I19" s="48"/>
      <c r="J19" s="37"/>
      <c r="K19" s="48"/>
      <c r="L19" s="37"/>
      <c r="M19" s="48"/>
    </row>
    <row r="20" spans="3:13" ht="15.75">
      <c r="C20" s="48"/>
      <c r="D20" s="37"/>
      <c r="E20" s="48"/>
      <c r="F20" s="37"/>
      <c r="G20" s="48"/>
      <c r="H20" s="37"/>
      <c r="I20" s="48"/>
      <c r="J20" s="37"/>
      <c r="K20" s="48"/>
      <c r="L20" s="37"/>
      <c r="M20" s="48"/>
    </row>
    <row r="21" spans="3:13" ht="15.7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.75">
      <c r="A22" s="22" t="s">
        <v>91</v>
      </c>
      <c r="C22" s="37">
        <v>42000</v>
      </c>
      <c r="D22" s="37"/>
      <c r="E22" s="37">
        <v>11175</v>
      </c>
      <c r="F22" s="37"/>
      <c r="G22" s="37">
        <v>0</v>
      </c>
      <c r="H22" s="37"/>
      <c r="I22" s="37">
        <v>7</v>
      </c>
      <c r="J22" s="37"/>
      <c r="K22" s="37">
        <v>1357</v>
      </c>
      <c r="L22" s="37"/>
      <c r="M22" s="37">
        <f>SUM(C22:L22)</f>
        <v>54539</v>
      </c>
    </row>
    <row r="23" spans="3:13" ht="15.7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75">
      <c r="A24" s="22" t="s">
        <v>128</v>
      </c>
      <c r="C24" s="37"/>
      <c r="D24" s="37"/>
      <c r="E24" s="37"/>
      <c r="F24" s="37"/>
      <c r="G24" s="37">
        <v>2588</v>
      </c>
      <c r="H24" s="37"/>
      <c r="I24" s="37"/>
      <c r="J24" s="37"/>
      <c r="K24" s="37"/>
      <c r="L24" s="37"/>
      <c r="M24" s="37">
        <f>SUM(C24:K24)</f>
        <v>2588</v>
      </c>
    </row>
    <row r="25" spans="3:13" ht="15.7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22" t="s">
        <v>125</v>
      </c>
      <c r="C26" s="37"/>
      <c r="D26" s="37"/>
      <c r="E26" s="37"/>
      <c r="F26" s="37"/>
      <c r="G26" s="37">
        <v>-33</v>
      </c>
      <c r="H26" s="37"/>
      <c r="I26" s="37"/>
      <c r="J26" s="37"/>
      <c r="K26" s="37">
        <v>33</v>
      </c>
      <c r="L26" s="37"/>
      <c r="M26" s="37">
        <f>SUM(C26:K26)</f>
        <v>0</v>
      </c>
    </row>
    <row r="27" spans="3:13" ht="15.7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.75">
      <c r="A28" s="22" t="s">
        <v>126</v>
      </c>
      <c r="C28" s="37"/>
      <c r="D28" s="37"/>
      <c r="E28" s="37"/>
      <c r="F28" s="37"/>
      <c r="G28" s="37">
        <v>-533</v>
      </c>
      <c r="H28" s="37"/>
      <c r="I28" s="37"/>
      <c r="J28" s="37"/>
      <c r="K28" s="37"/>
      <c r="L28" s="37"/>
      <c r="M28" s="37">
        <f>SUM(C28:K28)</f>
        <v>-533</v>
      </c>
    </row>
    <row r="29" spans="3:13" ht="15.7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.75">
      <c r="A30" s="22" t="s">
        <v>127</v>
      </c>
      <c r="C30" s="37"/>
      <c r="D30" s="37"/>
      <c r="E30" s="37"/>
      <c r="F30" s="37"/>
      <c r="G30" s="37"/>
      <c r="H30" s="37"/>
      <c r="I30" s="37"/>
      <c r="J30" s="37"/>
      <c r="K30" s="37">
        <v>-1308</v>
      </c>
      <c r="L30" s="37"/>
      <c r="M30" s="37">
        <f>SUM(C30:K30)</f>
        <v>-1308</v>
      </c>
    </row>
    <row r="31" spans="3:13" ht="15.7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6.5" thickBot="1">
      <c r="A32" s="22" t="s">
        <v>120</v>
      </c>
      <c r="C32" s="47">
        <f>SUM(C22:C31)</f>
        <v>42000</v>
      </c>
      <c r="D32" s="37"/>
      <c r="E32" s="47">
        <f>SUM(E22:E31)</f>
        <v>11175</v>
      </c>
      <c r="F32" s="37"/>
      <c r="G32" s="47">
        <f>SUM(G22:G31)</f>
        <v>2022</v>
      </c>
      <c r="H32" s="37"/>
      <c r="I32" s="47">
        <f>SUM(I22:I31)</f>
        <v>7</v>
      </c>
      <c r="J32" s="37"/>
      <c r="K32" s="47">
        <f>SUM(K22:K31)</f>
        <v>82</v>
      </c>
      <c r="L32" s="37"/>
      <c r="M32" s="47">
        <f>SUM(M22:M31)</f>
        <v>55286</v>
      </c>
    </row>
    <row r="33" spans="3:13" ht="16.5" thickTop="1">
      <c r="C33" s="48"/>
      <c r="D33" s="37"/>
      <c r="E33" s="48"/>
      <c r="F33" s="37"/>
      <c r="G33" s="48"/>
      <c r="H33" s="37"/>
      <c r="I33" s="48"/>
      <c r="J33" s="37"/>
      <c r="K33" s="48"/>
      <c r="L33" s="37"/>
      <c r="M33" s="48"/>
    </row>
    <row r="34" spans="3:13" ht="15.75">
      <c r="C34" s="49"/>
      <c r="E34" s="49"/>
      <c r="G34" s="49"/>
      <c r="I34" s="49"/>
      <c r="K34" s="49"/>
      <c r="M34" s="49"/>
    </row>
    <row r="36" spans="1:13" ht="36.75" customHeight="1">
      <c r="A36" s="78" t="s">
        <v>114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207" ht="12" customHeight="1"/>
  </sheetData>
  <mergeCells count="6">
    <mergeCell ref="A36:M36"/>
    <mergeCell ref="A7:M7"/>
    <mergeCell ref="A1:M1"/>
    <mergeCell ref="A2:M2"/>
    <mergeCell ref="A3:M3"/>
    <mergeCell ref="A6:M6"/>
  </mergeCells>
  <printOptions/>
  <pageMargins left="0.75" right="0.75" top="0.65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:D1"/>
    </sheetView>
  </sheetViews>
  <sheetFormatPr defaultColWidth="9.00390625" defaultRowHeight="15.75"/>
  <cols>
    <col min="1" max="1" width="49.75390625" style="50" customWidth="1"/>
    <col min="2" max="2" width="15.50390625" style="50" customWidth="1"/>
    <col min="3" max="3" width="3.125" style="50" customWidth="1"/>
    <col min="4" max="4" width="15.50390625" style="50" customWidth="1"/>
    <col min="5" max="7" width="0" style="50" hidden="1" customWidth="1"/>
    <col min="8" max="8" width="3.125" style="50" customWidth="1"/>
    <col min="9" max="16384" width="9.00390625" style="50" customWidth="1"/>
  </cols>
  <sheetData>
    <row r="1" spans="1:4" ht="15.75">
      <c r="A1" s="70" t="s">
        <v>54</v>
      </c>
      <c r="B1" s="70"/>
      <c r="C1" s="70"/>
      <c r="D1" s="70"/>
    </row>
    <row r="2" spans="1:4" ht="15.75">
      <c r="A2" s="70" t="s">
        <v>55</v>
      </c>
      <c r="B2" s="70"/>
      <c r="C2" s="70"/>
      <c r="D2" s="70"/>
    </row>
    <row r="3" spans="1:4" ht="15.75">
      <c r="A3" s="81" t="s">
        <v>0</v>
      </c>
      <c r="B3" s="81"/>
      <c r="C3" s="81"/>
      <c r="D3" s="81"/>
    </row>
    <row r="6" spans="1:4" ht="15.75">
      <c r="A6" s="70" t="s">
        <v>1</v>
      </c>
      <c r="B6" s="70"/>
      <c r="C6" s="70"/>
      <c r="D6" s="70"/>
    </row>
    <row r="7" spans="1:4" ht="15.75">
      <c r="A7" s="70" t="s">
        <v>121</v>
      </c>
      <c r="B7" s="70"/>
      <c r="C7" s="70"/>
      <c r="D7" s="70"/>
    </row>
    <row r="8" spans="1:3" ht="15.75">
      <c r="A8" s="25"/>
      <c r="B8" s="25"/>
      <c r="C8" s="25"/>
    </row>
    <row r="9" spans="1:4" ht="15.75">
      <c r="A9" s="25"/>
      <c r="B9" s="19" t="s">
        <v>110</v>
      </c>
      <c r="C9" s="25"/>
      <c r="D9" s="19" t="s">
        <v>110</v>
      </c>
    </row>
    <row r="10" spans="2:6" ht="15.75">
      <c r="B10" s="51" t="str">
        <f>'BS'!D13</f>
        <v>31/12/2005</v>
      </c>
      <c r="D10" s="51" t="s">
        <v>112</v>
      </c>
      <c r="E10" s="52"/>
      <c r="F10" s="52"/>
    </row>
    <row r="11" spans="2:6" ht="15.75">
      <c r="B11" s="19" t="s">
        <v>4</v>
      </c>
      <c r="D11" s="19" t="s">
        <v>4</v>
      </c>
      <c r="E11" s="19"/>
      <c r="F11" s="19"/>
    </row>
    <row r="12" spans="2:6" ht="15.75">
      <c r="B12" s="19"/>
      <c r="D12" s="19"/>
      <c r="E12" s="19"/>
      <c r="F12" s="19"/>
    </row>
    <row r="13" spans="2:6" ht="15.75">
      <c r="B13" s="19"/>
      <c r="D13" s="19"/>
      <c r="E13" s="19"/>
      <c r="F13" s="19"/>
    </row>
    <row r="14" spans="1:7" ht="15.75">
      <c r="A14" s="25" t="s">
        <v>66</v>
      </c>
      <c r="B14" s="53">
        <v>147</v>
      </c>
      <c r="D14" s="53">
        <v>-1527</v>
      </c>
      <c r="G14" s="54">
        <v>18350</v>
      </c>
    </row>
    <row r="15" spans="2:7" ht="15.75">
      <c r="B15" s="53"/>
      <c r="D15" s="53"/>
      <c r="G15" s="54"/>
    </row>
    <row r="16" spans="1:7" ht="15.75">
      <c r="A16" s="25" t="s">
        <v>5</v>
      </c>
      <c r="B16" s="53"/>
      <c r="D16" s="53"/>
      <c r="G16" s="54"/>
    </row>
    <row r="17" spans="1:7" ht="15.75">
      <c r="A17" s="50" t="s">
        <v>6</v>
      </c>
      <c r="B17" s="53">
        <v>2530</v>
      </c>
      <c r="D17" s="53">
        <v>2492</v>
      </c>
      <c r="G17" s="54">
        <f>-314+325-586+4292-452-4726</f>
        <v>-1461</v>
      </c>
    </row>
    <row r="18" spans="1:7" ht="15.75">
      <c r="A18" s="50" t="s">
        <v>65</v>
      </c>
      <c r="B18" s="55">
        <v>542</v>
      </c>
      <c r="D18" s="55">
        <v>498</v>
      </c>
      <c r="G18" s="54"/>
    </row>
    <row r="19" spans="1:8" ht="15.75" hidden="1">
      <c r="A19" s="50" t="s">
        <v>7</v>
      </c>
      <c r="B19" s="53"/>
      <c r="D19" s="53"/>
      <c r="G19" s="54"/>
      <c r="H19" s="50">
        <f>4292-452</f>
        <v>3840</v>
      </c>
    </row>
    <row r="20" spans="1:8" ht="15.75" hidden="1">
      <c r="A20" s="50" t="s">
        <v>8</v>
      </c>
      <c r="B20" s="53"/>
      <c r="D20" s="53"/>
      <c r="G20" s="54"/>
      <c r="H20" s="50">
        <v>-314</v>
      </c>
    </row>
    <row r="21" spans="1:8" ht="15.75" hidden="1">
      <c r="A21" s="50" t="s">
        <v>9</v>
      </c>
      <c r="B21" s="53"/>
      <c r="D21" s="53"/>
      <c r="G21" s="54"/>
      <c r="H21" s="50">
        <v>325</v>
      </c>
    </row>
    <row r="22" spans="1:8" ht="15.75" hidden="1">
      <c r="A22" s="50" t="s">
        <v>10</v>
      </c>
      <c r="B22" s="53"/>
      <c r="D22" s="53"/>
      <c r="G22" s="54"/>
      <c r="H22" s="50">
        <v>-586</v>
      </c>
    </row>
    <row r="23" spans="1:7" ht="15.75" hidden="1">
      <c r="A23" s="50" t="s">
        <v>11</v>
      </c>
      <c r="B23" s="53"/>
      <c r="D23" s="53"/>
      <c r="G23" s="54">
        <v>4447</v>
      </c>
    </row>
    <row r="24" spans="1:7" ht="15.75">
      <c r="A24" s="25" t="s">
        <v>67</v>
      </c>
      <c r="B24" s="53">
        <f>SUM(B14:B18)</f>
        <v>3219</v>
      </c>
      <c r="D24" s="53">
        <f>SUM(D14:D18)</f>
        <v>1463</v>
      </c>
      <c r="G24" s="54"/>
    </row>
    <row r="25" spans="2:7" ht="15.75">
      <c r="B25" s="53"/>
      <c r="D25" s="53"/>
      <c r="G25" s="54"/>
    </row>
    <row r="26" spans="1:7" ht="15.75">
      <c r="A26" s="25" t="s">
        <v>12</v>
      </c>
      <c r="B26" s="53"/>
      <c r="D26" s="53"/>
      <c r="G26" s="54"/>
    </row>
    <row r="27" spans="1:7" ht="15.75">
      <c r="A27" s="50" t="s">
        <v>13</v>
      </c>
      <c r="B27" s="53">
        <v>-916</v>
      </c>
      <c r="D27" s="53">
        <v>-1541</v>
      </c>
      <c r="G27" s="54">
        <v>12443</v>
      </c>
    </row>
    <row r="28" spans="1:7" ht="15.75">
      <c r="A28" s="50" t="s">
        <v>14</v>
      </c>
      <c r="B28" s="55">
        <v>-302</v>
      </c>
      <c r="D28" s="55">
        <v>-423</v>
      </c>
      <c r="G28" s="56">
        <v>144</v>
      </c>
    </row>
    <row r="29" spans="1:7" ht="15.75">
      <c r="A29" s="50" t="s">
        <v>68</v>
      </c>
      <c r="B29" s="53">
        <f>SUM(B24:B28)</f>
        <v>2001</v>
      </c>
      <c r="D29" s="53">
        <f>SUM(D24:D28)</f>
        <v>-501</v>
      </c>
      <c r="G29" s="54">
        <f>SUM(G14:G28)</f>
        <v>33923</v>
      </c>
    </row>
    <row r="30" spans="1:7" ht="15.75">
      <c r="A30" s="50" t="s">
        <v>99</v>
      </c>
      <c r="B30" s="53">
        <v>-772</v>
      </c>
      <c r="D30" s="53">
        <v>-363</v>
      </c>
      <c r="G30" s="54"/>
    </row>
    <row r="31" spans="1:7" ht="15.75">
      <c r="A31" s="50" t="s">
        <v>92</v>
      </c>
      <c r="B31" s="53">
        <v>177</v>
      </c>
      <c r="D31" s="53">
        <v>5</v>
      </c>
      <c r="G31" s="54">
        <v>-2919</v>
      </c>
    </row>
    <row r="32" spans="1:7" ht="15.75">
      <c r="A32" s="50" t="s">
        <v>69</v>
      </c>
      <c r="B32" s="53">
        <v>-587</v>
      </c>
      <c r="D32" s="53">
        <v>-575</v>
      </c>
      <c r="G32" s="54">
        <v>-271</v>
      </c>
    </row>
    <row r="33" spans="1:7" ht="15.75">
      <c r="A33" s="50" t="s">
        <v>70</v>
      </c>
      <c r="B33" s="57">
        <f>SUM(B29:B32)</f>
        <v>819</v>
      </c>
      <c r="D33" s="57">
        <f>SUM(D29:D32)</f>
        <v>-1434</v>
      </c>
      <c r="G33" s="58">
        <f>SUM(G29:G32)</f>
        <v>30733</v>
      </c>
    </row>
    <row r="34" spans="2:7" ht="15.75">
      <c r="B34" s="53"/>
      <c r="D34" s="53"/>
      <c r="G34" s="54"/>
    </row>
    <row r="35" spans="1:7" ht="15.75">
      <c r="A35" s="25" t="s">
        <v>15</v>
      </c>
      <c r="B35" s="53"/>
      <c r="C35" s="25"/>
      <c r="D35" s="53"/>
      <c r="G35" s="54"/>
    </row>
    <row r="36" spans="1:7" ht="15.75">
      <c r="A36" s="59" t="s">
        <v>71</v>
      </c>
      <c r="B36" s="53">
        <v>0</v>
      </c>
      <c r="D36" s="53">
        <v>0</v>
      </c>
      <c r="G36" s="54">
        <v>-5505</v>
      </c>
    </row>
    <row r="37" spans="1:7" ht="15.75">
      <c r="A37" s="50" t="s">
        <v>100</v>
      </c>
      <c r="B37" s="53">
        <v>45</v>
      </c>
      <c r="D37" s="53">
        <v>77</v>
      </c>
      <c r="G37" s="54">
        <v>2589</v>
      </c>
    </row>
    <row r="38" spans="1:7" ht="15.75">
      <c r="A38" s="50" t="s">
        <v>101</v>
      </c>
      <c r="B38" s="53">
        <v>0</v>
      </c>
      <c r="D38" s="53">
        <v>217</v>
      </c>
      <c r="G38" s="54"/>
    </row>
    <row r="39" spans="1:7" ht="15.75">
      <c r="A39" s="50" t="s">
        <v>102</v>
      </c>
      <c r="B39" s="53">
        <v>-944</v>
      </c>
      <c r="D39" s="53">
        <v>-222</v>
      </c>
      <c r="G39" s="54"/>
    </row>
    <row r="40" spans="1:7" ht="15.75">
      <c r="A40" s="50" t="s">
        <v>115</v>
      </c>
      <c r="B40" s="53">
        <v>0</v>
      </c>
      <c r="D40" s="53">
        <v>0</v>
      </c>
      <c r="G40" s="54"/>
    </row>
    <row r="41" spans="1:7" ht="15.75">
      <c r="A41" s="50" t="s">
        <v>103</v>
      </c>
      <c r="B41" s="53">
        <v>0</v>
      </c>
      <c r="D41" s="53">
        <v>0</v>
      </c>
      <c r="G41" s="54"/>
    </row>
    <row r="42" spans="1:7" ht="15.75">
      <c r="A42" s="60" t="s">
        <v>16</v>
      </c>
      <c r="B42" s="57">
        <f>SUM(B36:B41)</f>
        <v>-899</v>
      </c>
      <c r="C42" s="60"/>
      <c r="D42" s="57">
        <f>SUM(D36:D41)</f>
        <v>72</v>
      </c>
      <c r="G42" s="58">
        <f>SUM(G36:G37)</f>
        <v>-2916</v>
      </c>
    </row>
    <row r="43" spans="2:7" ht="15.75">
      <c r="B43" s="53"/>
      <c r="D43" s="53"/>
      <c r="E43" s="54">
        <f>D33+D42+D46</f>
        <v>-254</v>
      </c>
      <c r="G43" s="54"/>
    </row>
    <row r="44" spans="1:7" ht="15.75">
      <c r="A44" s="25" t="s">
        <v>17</v>
      </c>
      <c r="B44" s="53"/>
      <c r="C44" s="25"/>
      <c r="D44" s="53"/>
      <c r="G44" s="54"/>
    </row>
    <row r="45" spans="1:7" ht="15.75">
      <c r="A45" s="59" t="s">
        <v>104</v>
      </c>
      <c r="B45" s="53">
        <v>-87</v>
      </c>
      <c r="C45" s="25"/>
      <c r="D45" s="53">
        <v>-44</v>
      </c>
      <c r="G45" s="54"/>
    </row>
    <row r="46" spans="1:8" ht="15.75">
      <c r="A46" s="50" t="s">
        <v>75</v>
      </c>
      <c r="B46" s="55">
        <v>1692</v>
      </c>
      <c r="D46" s="55">
        <v>1108</v>
      </c>
      <c r="E46" s="61"/>
      <c r="F46" s="61"/>
      <c r="G46" s="62">
        <v>-4065</v>
      </c>
      <c r="H46" s="61"/>
    </row>
    <row r="47" spans="1:8" ht="15.75">
      <c r="A47" s="50" t="s">
        <v>89</v>
      </c>
      <c r="B47" s="57">
        <f>SUM(B45:B46)</f>
        <v>1605</v>
      </c>
      <c r="D47" s="57">
        <f>SUM(D45:D46)</f>
        <v>1064</v>
      </c>
      <c r="E47" s="61"/>
      <c r="F47" s="61"/>
      <c r="G47" s="62"/>
      <c r="H47" s="61"/>
    </row>
    <row r="48" spans="2:8" ht="15.75">
      <c r="B48" s="53"/>
      <c r="D48" s="53"/>
      <c r="G48" s="54"/>
      <c r="H48" s="54"/>
    </row>
    <row r="49" spans="1:7" ht="15.75">
      <c r="A49" s="25" t="s">
        <v>72</v>
      </c>
      <c r="B49" s="53">
        <f>B33+B42+B47</f>
        <v>1525</v>
      </c>
      <c r="D49" s="53">
        <f>D33+D42+D47</f>
        <v>-298</v>
      </c>
      <c r="G49" s="54">
        <f>G33+G42+G46</f>
        <v>23752</v>
      </c>
    </row>
    <row r="50" spans="1:7" ht="15.75">
      <c r="A50" s="25" t="s">
        <v>88</v>
      </c>
      <c r="B50" s="53">
        <v>0</v>
      </c>
      <c r="D50" s="53">
        <v>0</v>
      </c>
      <c r="G50" s="54"/>
    </row>
    <row r="51" spans="1:7" ht="15.75">
      <c r="A51" s="25" t="s">
        <v>18</v>
      </c>
      <c r="B51" s="53"/>
      <c r="D51" s="53"/>
      <c r="G51" s="54"/>
    </row>
    <row r="52" spans="1:7" ht="15.75">
      <c r="A52" s="63" t="s">
        <v>19</v>
      </c>
      <c r="B52" s="53">
        <v>-1207</v>
      </c>
      <c r="C52" s="64"/>
      <c r="D52" s="53">
        <v>-909</v>
      </c>
      <c r="G52" s="54">
        <v>76746</v>
      </c>
    </row>
    <row r="53" spans="1:9" ht="16.5" thickBot="1">
      <c r="A53" s="63" t="s">
        <v>20</v>
      </c>
      <c r="B53" s="65">
        <f>SUM(B49:B52)</f>
        <v>318</v>
      </c>
      <c r="C53" s="64"/>
      <c r="D53" s="65">
        <f>SUM(D49:D52)</f>
        <v>-1207</v>
      </c>
      <c r="G53" s="54">
        <f>G49+G52</f>
        <v>100498</v>
      </c>
      <c r="I53" s="54"/>
    </row>
    <row r="54" spans="2:7" ht="16.5" thickTop="1">
      <c r="B54" s="53"/>
      <c r="D54" s="53"/>
      <c r="G54" s="54"/>
    </row>
    <row r="55" spans="1:7" ht="15.75">
      <c r="A55" s="50" t="s">
        <v>73</v>
      </c>
      <c r="B55" s="53"/>
      <c r="D55" s="53"/>
      <c r="G55" s="54">
        <f>G53-D53</f>
        <v>101705</v>
      </c>
    </row>
    <row r="56" spans="1:7" ht="15.75">
      <c r="A56" s="59" t="s">
        <v>74</v>
      </c>
      <c r="B56" s="53">
        <v>5058</v>
      </c>
      <c r="D56" s="53">
        <v>3639</v>
      </c>
      <c r="G56" s="54"/>
    </row>
    <row r="57" spans="1:7" ht="15.75">
      <c r="A57" s="50" t="s">
        <v>87</v>
      </c>
      <c r="B57" s="53">
        <v>-4740</v>
      </c>
      <c r="D57" s="53">
        <v>-4846</v>
      </c>
      <c r="G57" s="54"/>
    </row>
    <row r="58" spans="2:7" ht="16.5" thickBot="1">
      <c r="B58" s="65">
        <f>SUM(B56:B57)</f>
        <v>318</v>
      </c>
      <c r="C58" s="61"/>
      <c r="D58" s="65">
        <f>D56+D57</f>
        <v>-1207</v>
      </c>
      <c r="G58" s="54"/>
    </row>
    <row r="59" spans="2:7" ht="16.5" thickTop="1">
      <c r="B59" s="66"/>
      <c r="D59" s="66"/>
      <c r="G59" s="54"/>
    </row>
    <row r="60" spans="1:7" ht="15.75">
      <c r="A60" s="59"/>
      <c r="B60" s="59"/>
      <c r="D60" s="53"/>
      <c r="G60" s="54"/>
    </row>
    <row r="61" spans="1:7" ht="36.75" customHeight="1">
      <c r="A61" s="80" t="s">
        <v>116</v>
      </c>
      <c r="B61" s="80"/>
      <c r="C61" s="80"/>
      <c r="D61" s="80"/>
      <c r="G61" s="54"/>
    </row>
    <row r="62" spans="1:7" ht="15.75">
      <c r="A62" s="67"/>
      <c r="B62" s="67"/>
      <c r="C62" s="67"/>
      <c r="D62" s="68"/>
      <c r="G62" s="54"/>
    </row>
    <row r="63" spans="4:7" ht="15.75">
      <c r="D63" s="53"/>
      <c r="G63" s="54"/>
    </row>
    <row r="64" spans="4:7" ht="15.75">
      <c r="D64" s="53"/>
      <c r="G64" s="54"/>
    </row>
    <row r="65" spans="4:7" ht="15.75">
      <c r="D65" s="53"/>
      <c r="G65" s="54"/>
    </row>
    <row r="66" spans="4:7" ht="15.75">
      <c r="D66" s="53"/>
      <c r="G66" s="54"/>
    </row>
    <row r="67" spans="4:7" ht="15.75">
      <c r="D67" s="53"/>
      <c r="G67" s="54"/>
    </row>
    <row r="68" spans="4:7" ht="15.75">
      <c r="D68" s="53"/>
      <c r="G68" s="54"/>
    </row>
    <row r="69" spans="4:7" ht="15.75">
      <c r="D69" s="53"/>
      <c r="G69" s="54"/>
    </row>
    <row r="70" spans="4:7" ht="15.75">
      <c r="D70" s="53"/>
      <c r="G70" s="54"/>
    </row>
    <row r="71" spans="4:7" ht="15.75">
      <c r="D71" s="53"/>
      <c r="G71" s="54"/>
    </row>
    <row r="72" spans="4:7" ht="15.75">
      <c r="D72" s="53"/>
      <c r="G72" s="54"/>
    </row>
    <row r="73" spans="4:7" ht="15.75">
      <c r="D73" s="53"/>
      <c r="G73" s="54"/>
    </row>
    <row r="74" spans="4:7" ht="15.75">
      <c r="D74" s="53"/>
      <c r="G74" s="54"/>
    </row>
    <row r="75" spans="4:7" ht="15.75">
      <c r="D75" s="53"/>
      <c r="G75" s="54"/>
    </row>
    <row r="76" spans="4:7" ht="15.75">
      <c r="D76" s="53"/>
      <c r="G76" s="54"/>
    </row>
    <row r="77" spans="4:7" ht="15.75">
      <c r="D77" s="53"/>
      <c r="G77" s="54"/>
    </row>
    <row r="78" spans="4:7" ht="15.75">
      <c r="D78" s="53"/>
      <c r="G78" s="54"/>
    </row>
    <row r="79" spans="4:7" ht="15.75">
      <c r="D79" s="53"/>
      <c r="G79" s="54"/>
    </row>
    <row r="80" spans="4:7" ht="15.75">
      <c r="D80" s="53"/>
      <c r="G80" s="54"/>
    </row>
    <row r="81" spans="4:7" ht="15.75">
      <c r="D81" s="53"/>
      <c r="G81" s="54"/>
    </row>
    <row r="82" spans="4:7" ht="15.75">
      <c r="D82" s="53"/>
      <c r="G82" s="54"/>
    </row>
    <row r="83" spans="4:7" ht="15.75">
      <c r="D83" s="53"/>
      <c r="G83" s="54"/>
    </row>
    <row r="84" spans="4:7" ht="15.75">
      <c r="D84" s="53"/>
      <c r="G84" s="54"/>
    </row>
    <row r="85" spans="4:7" ht="15.75">
      <c r="D85" s="53"/>
      <c r="G85" s="54"/>
    </row>
    <row r="86" spans="4:7" ht="15.75">
      <c r="D86" s="53"/>
      <c r="G86" s="54"/>
    </row>
    <row r="87" spans="4:7" ht="15.75">
      <c r="D87" s="53"/>
      <c r="G87" s="54"/>
    </row>
    <row r="88" spans="4:7" ht="15.75">
      <c r="D88" s="53"/>
      <c r="G88" s="54"/>
    </row>
    <row r="89" spans="4:7" ht="15.75">
      <c r="D89" s="53"/>
      <c r="G89" s="54"/>
    </row>
    <row r="90" spans="4:7" ht="15.75">
      <c r="D90" s="53"/>
      <c r="G90" s="54"/>
    </row>
    <row r="91" spans="4:7" ht="15.75">
      <c r="D91" s="53"/>
      <c r="G91" s="54"/>
    </row>
    <row r="92" spans="4:7" ht="15.75">
      <c r="D92" s="53"/>
      <c r="G92" s="54"/>
    </row>
    <row r="93" spans="4:7" ht="15.75">
      <c r="D93" s="53"/>
      <c r="G93" s="54"/>
    </row>
    <row r="94" spans="4:7" ht="15.75">
      <c r="D94" s="53"/>
      <c r="G94" s="54"/>
    </row>
    <row r="95" spans="4:7" ht="15.75">
      <c r="D95" s="53"/>
      <c r="G95" s="54"/>
    </row>
    <row r="96" spans="4:7" ht="15.75">
      <c r="D96" s="53"/>
      <c r="G96" s="54"/>
    </row>
    <row r="97" spans="4:7" ht="15.75">
      <c r="D97" s="53"/>
      <c r="G97" s="54"/>
    </row>
    <row r="98" spans="4:7" ht="15.75">
      <c r="D98" s="53"/>
      <c r="G98" s="54"/>
    </row>
    <row r="99" spans="4:7" ht="15.75">
      <c r="D99" s="53"/>
      <c r="G99" s="54"/>
    </row>
    <row r="100" ht="15.75">
      <c r="G100" s="54"/>
    </row>
    <row r="101" ht="15.75">
      <c r="G101" s="54"/>
    </row>
    <row r="102" ht="15.75">
      <c r="G102" s="54"/>
    </row>
    <row r="103" ht="15.75">
      <c r="G103" s="54"/>
    </row>
    <row r="104" ht="15.75">
      <c r="G104" s="54"/>
    </row>
    <row r="105" ht="15.75">
      <c r="G105" s="54"/>
    </row>
    <row r="106" ht="15.75">
      <c r="G106" s="54"/>
    </row>
    <row r="107" ht="15.75">
      <c r="G107" s="54"/>
    </row>
    <row r="108" ht="15.75">
      <c r="G108" s="54"/>
    </row>
    <row r="109" ht="15.75">
      <c r="G109" s="54"/>
    </row>
    <row r="110" ht="15.75">
      <c r="G110" s="54"/>
    </row>
    <row r="111" ht="15.75">
      <c r="G111" s="54"/>
    </row>
    <row r="112" ht="15.75">
      <c r="G112" s="54"/>
    </row>
    <row r="113" ht="15.75">
      <c r="G113" s="54"/>
    </row>
    <row r="114" ht="15.75">
      <c r="G114" s="54"/>
    </row>
    <row r="115" ht="15.75">
      <c r="G115" s="54"/>
    </row>
    <row r="116" ht="15.75">
      <c r="G116" s="54"/>
    </row>
    <row r="117" ht="15.75">
      <c r="G117" s="54"/>
    </row>
    <row r="118" ht="15.75">
      <c r="G118" s="54"/>
    </row>
    <row r="119" ht="15.75">
      <c r="G119" s="54"/>
    </row>
    <row r="120" ht="15.75">
      <c r="G120" s="54"/>
    </row>
    <row r="121" ht="15.75">
      <c r="G121" s="54"/>
    </row>
    <row r="122" ht="15.75">
      <c r="G122" s="54"/>
    </row>
  </sheetData>
  <mergeCells count="6">
    <mergeCell ref="A61:D61"/>
    <mergeCell ref="A1:D1"/>
    <mergeCell ref="A2:D2"/>
    <mergeCell ref="A3:D3"/>
    <mergeCell ref="A6:D6"/>
    <mergeCell ref="A7:D7"/>
  </mergeCells>
  <printOptions horizontalCentered="1" verticalCentered="1"/>
  <pageMargins left="0.75" right="0.62" top="0.65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User</cp:lastModifiedBy>
  <cp:lastPrinted>2006-02-25T03:15:18Z</cp:lastPrinted>
  <dcterms:created xsi:type="dcterms:W3CDTF">2002-11-02T01:11:43Z</dcterms:created>
  <dcterms:modified xsi:type="dcterms:W3CDTF">2006-02-27T01:13:16Z</dcterms:modified>
  <cp:category/>
  <cp:version/>
  <cp:contentType/>
  <cp:contentStatus/>
</cp:coreProperties>
</file>